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2990"/>
  </bookViews>
  <sheets>
    <sheet name="Feuil1" sheetId="1" r:id="rId1"/>
  </sheets>
  <calcPr calcId="145621"/>
</workbook>
</file>

<file path=xl/calcChain.xml><?xml version="1.0" encoding="utf-8"?>
<calcChain xmlns="http://schemas.openxmlformats.org/spreadsheetml/2006/main">
  <c r="G12" i="1" l="1"/>
  <c r="D12" i="1"/>
  <c r="G8" i="1"/>
  <c r="D8" i="1"/>
  <c r="F2" i="1"/>
  <c r="G9" i="1" l="1"/>
  <c r="G16" i="1" s="1"/>
  <c r="D9" i="1"/>
  <c r="G13" i="1" l="1"/>
  <c r="G15" i="1"/>
  <c r="G14" i="1"/>
  <c r="G17" i="1" s="1"/>
  <c r="G19" i="1" s="1"/>
  <c r="G20" i="1" s="1"/>
  <c r="D14" i="1"/>
  <c r="D15" i="1"/>
  <c r="D13" i="1"/>
  <c r="D16" i="1"/>
  <c r="D17" i="1" l="1"/>
  <c r="D19" i="1" s="1"/>
  <c r="E22" i="1" s="1"/>
</calcChain>
</file>

<file path=xl/sharedStrings.xml><?xml version="1.0" encoding="utf-8"?>
<sst xmlns="http://schemas.openxmlformats.org/spreadsheetml/2006/main" count="37" uniqueCount="26">
  <si>
    <t>Revenu net global</t>
  </si>
  <si>
    <t>Nombre de parts</t>
  </si>
  <si>
    <t>adultes</t>
  </si>
  <si>
    <t>enfants</t>
  </si>
  <si>
    <t>Revenu imposable</t>
  </si>
  <si>
    <t>Calcul de l'impôt brut</t>
  </si>
  <si>
    <t>Famille réelle</t>
  </si>
  <si>
    <t>Calcul du plafond</t>
  </si>
  <si>
    <t>Famille sans enfant</t>
  </si>
  <si>
    <t>Quotient familial</t>
  </si>
  <si>
    <t>Imposition</t>
  </si>
  <si>
    <t>Tranche 1</t>
  </si>
  <si>
    <t>Tranche 2</t>
  </si>
  <si>
    <t>Tranche 3</t>
  </si>
  <si>
    <t>Tranche 4</t>
  </si>
  <si>
    <t>Tranche 5</t>
  </si>
  <si>
    <t>Taux</t>
  </si>
  <si>
    <t>T5=</t>
  </si>
  <si>
    <t>T4=</t>
  </si>
  <si>
    <t>T3=</t>
  </si>
  <si>
    <t>T2=</t>
  </si>
  <si>
    <t>T1=</t>
  </si>
  <si>
    <t>TOTAL</t>
  </si>
  <si>
    <t>Impôt brut</t>
  </si>
  <si>
    <t>Plafond</t>
  </si>
  <si>
    <t>Impôt 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</si>
</sst>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0" fillId="2" borderId="0" xfId="0" applyFill="1"/>
    <xf numFmtId="44" fontId="0" fillId="2" borderId="0" xfId="0" applyNumberFormat="1" applyFill="1"/>
    <xf numFmtId="9" fontId="0" fillId="0" borderId="0" xfId="2" applyFont="1"/>
    <xf numFmtId="44" fontId="0" fillId="2" borderId="0" xfId="1" applyFont="1" applyFill="1"/>
    <xf numFmtId="44" fontId="2" fillId="2" borderId="0" xfId="1" applyFont="1" applyFill="1"/>
    <xf numFmtId="44" fontId="2" fillId="2" borderId="0" xfId="0" applyNumberFormat="1" applyFont="1" applyFill="1"/>
    <xf numFmtId="44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workbookViewId="0">
      <selection activeCell="C4" sqref="C4"/>
    </sheetView>
  </sheetViews>
  <sheetFormatPr baseColWidth="10" defaultRowHeight="15" x14ac:dyDescent="0.25"/>
  <cols>
    <col min="1" max="1" width="12.85546875" bestFit="1" customWidth="1"/>
    <col min="3" max="3" width="16.7109375" customWidth="1"/>
    <col min="4" max="4" width="16.5703125" customWidth="1"/>
    <col min="5" max="5" width="18.7109375" customWidth="1"/>
    <col min="6" max="6" width="16.7109375" customWidth="1"/>
    <col min="7" max="7" width="17.5703125" customWidth="1"/>
  </cols>
  <sheetData>
    <row r="1" spans="1:7" x14ac:dyDescent="0.25">
      <c r="A1" s="14" t="s">
        <v>0</v>
      </c>
      <c r="B1" s="15" t="s">
        <v>1</v>
      </c>
      <c r="C1" s="15"/>
    </row>
    <row r="2" spans="1:7" x14ac:dyDescent="0.25">
      <c r="A2" s="14"/>
      <c r="B2" s="2" t="s">
        <v>2</v>
      </c>
      <c r="C2" s="2" t="s">
        <v>3</v>
      </c>
      <c r="E2" t="s">
        <v>4</v>
      </c>
      <c r="F2" s="7">
        <f>A3*0.9</f>
        <v>54000</v>
      </c>
    </row>
    <row r="3" spans="1:7" ht="14.45" x14ac:dyDescent="0.35">
      <c r="A3" s="3">
        <v>60000</v>
      </c>
      <c r="B3" s="2">
        <v>2</v>
      </c>
      <c r="C3" s="2">
        <v>2</v>
      </c>
    </row>
    <row r="5" spans="1:7" x14ac:dyDescent="0.25">
      <c r="C5" s="16" t="s">
        <v>5</v>
      </c>
      <c r="D5" s="16"/>
      <c r="F5" s="16" t="s">
        <v>7</v>
      </c>
      <c r="G5" s="16"/>
    </row>
    <row r="7" spans="1:7" x14ac:dyDescent="0.25">
      <c r="C7" s="16" t="s">
        <v>6</v>
      </c>
      <c r="D7" s="16"/>
      <c r="F7" s="16" t="s">
        <v>8</v>
      </c>
      <c r="G7" s="16"/>
    </row>
    <row r="8" spans="1:7" ht="14.45" x14ac:dyDescent="0.35">
      <c r="C8" t="s">
        <v>1</v>
      </c>
      <c r="D8" s="6">
        <f>B3+C3</f>
        <v>4</v>
      </c>
      <c r="F8" t="s">
        <v>1</v>
      </c>
      <c r="G8" s="6">
        <f>B3</f>
        <v>2</v>
      </c>
    </row>
    <row r="9" spans="1:7" ht="14.45" x14ac:dyDescent="0.35">
      <c r="C9" t="s">
        <v>9</v>
      </c>
      <c r="D9" s="7">
        <f>F2/D8</f>
        <v>13500</v>
      </c>
      <c r="F9" t="s">
        <v>9</v>
      </c>
      <c r="G9" s="7">
        <f>F2/G8</f>
        <v>27000</v>
      </c>
    </row>
    <row r="11" spans="1:7" ht="14.45" x14ac:dyDescent="0.35">
      <c r="B11" t="s">
        <v>16</v>
      </c>
      <c r="C11" s="13" t="s">
        <v>10</v>
      </c>
      <c r="D11" s="13"/>
      <c r="F11" s="13" t="s">
        <v>10</v>
      </c>
      <c r="G11" s="13"/>
    </row>
    <row r="12" spans="1:7" ht="14.45" x14ac:dyDescent="0.35">
      <c r="A12" t="s">
        <v>11</v>
      </c>
      <c r="B12" s="8">
        <v>0</v>
      </c>
      <c r="C12" s="1" t="s">
        <v>21</v>
      </c>
      <c r="D12" s="9">
        <f>0</f>
        <v>0</v>
      </c>
      <c r="F12" s="1" t="s">
        <v>21</v>
      </c>
      <c r="G12" s="9">
        <f>0</f>
        <v>0</v>
      </c>
    </row>
    <row r="13" spans="1:7" ht="14.45" x14ac:dyDescent="0.35">
      <c r="A13" t="s">
        <v>12</v>
      </c>
      <c r="B13" s="8">
        <v>0.14000000000000001</v>
      </c>
      <c r="C13" s="1" t="s">
        <v>20</v>
      </c>
      <c r="D13" s="9">
        <f>IF(D9&lt;=9690,0,IF(D9&lt;=26764,0.14*D9-1356.6,2390.36))</f>
        <v>533.40000000000032</v>
      </c>
      <c r="F13" s="1" t="s">
        <v>20</v>
      </c>
      <c r="G13" s="9">
        <f>IF(G9&lt;=9690,0,IF(G9&lt;=26764,0.14*G9-1356.6,2390.36))</f>
        <v>2390.36</v>
      </c>
    </row>
    <row r="14" spans="1:7" ht="14.45" x14ac:dyDescent="0.35">
      <c r="A14" t="s">
        <v>13</v>
      </c>
      <c r="B14" s="8">
        <v>0.3</v>
      </c>
      <c r="C14" s="1" t="s">
        <v>19</v>
      </c>
      <c r="D14" s="9">
        <f>IF(D9&lt;=26768,0,IF(D9&lt;=71754,0.3*D9-8029.2,13497))</f>
        <v>0</v>
      </c>
      <c r="F14" s="1" t="s">
        <v>19</v>
      </c>
      <c r="G14" s="9">
        <f>IF(G9&lt;=26768,0,IF(G9&lt;=71754,0.3*G9-8029.2,13497))</f>
        <v>70.800000000000182</v>
      </c>
    </row>
    <row r="15" spans="1:7" ht="14.45" x14ac:dyDescent="0.35">
      <c r="A15" t="s">
        <v>14</v>
      </c>
      <c r="B15" s="8">
        <v>0.41</v>
      </c>
      <c r="C15" s="1" t="s">
        <v>18</v>
      </c>
      <c r="D15" s="9">
        <f>IF(D9&lt;=71754,0,IF(D9&lt;=151956,0.41*D9-29419.14,32882.2))</f>
        <v>0</v>
      </c>
      <c r="F15" s="1" t="s">
        <v>18</v>
      </c>
      <c r="G15" s="9">
        <f>IF(G9&lt;=71754,0,IF(G9&lt;=151956,0.41*G9-29419.14,32882.2))</f>
        <v>0</v>
      </c>
    </row>
    <row r="16" spans="1:7" ht="14.45" x14ac:dyDescent="0.35">
      <c r="A16" t="s">
        <v>15</v>
      </c>
      <c r="B16" s="8">
        <v>0.45</v>
      </c>
      <c r="C16" s="1" t="s">
        <v>17</v>
      </c>
      <c r="D16" s="9">
        <f>IF(D9&lt;=151956,0,0.45*D9-68380.2)</f>
        <v>0</v>
      </c>
      <c r="F16" s="1" t="s">
        <v>17</v>
      </c>
      <c r="G16" s="9">
        <f>IF(G9&lt;=151956,0,0.45*G9-68380.2)</f>
        <v>0</v>
      </c>
    </row>
    <row r="17" spans="3:10" ht="14.45" x14ac:dyDescent="0.35">
      <c r="C17" s="1" t="s">
        <v>22</v>
      </c>
      <c r="D17" s="7">
        <f>SUM(D12:D16)</f>
        <v>533.40000000000032</v>
      </c>
      <c r="F17" s="1" t="s">
        <v>22</v>
      </c>
      <c r="G17" s="7">
        <f>SUM(G12:G16)</f>
        <v>2461.1600000000003</v>
      </c>
    </row>
    <row r="19" spans="3:10" x14ac:dyDescent="0.25">
      <c r="C19" s="5" t="s">
        <v>23</v>
      </c>
      <c r="D19" s="11">
        <f>D17*D8</f>
        <v>2133.6000000000013</v>
      </c>
      <c r="F19" s="1" t="s">
        <v>23</v>
      </c>
      <c r="G19" s="7">
        <f>G17*G8</f>
        <v>4922.3200000000006</v>
      </c>
    </row>
    <row r="20" spans="3:10" ht="14.45" x14ac:dyDescent="0.35">
      <c r="F20" s="5" t="s">
        <v>24</v>
      </c>
      <c r="G20" s="11">
        <f>G19-3016*C3</f>
        <v>-1109.6799999999994</v>
      </c>
    </row>
    <row r="22" spans="3:10" x14ac:dyDescent="0.25">
      <c r="D22" s="4" t="s">
        <v>25</v>
      </c>
      <c r="E22" s="10">
        <f>IF(D19&lt;G20,G20,D19)</f>
        <v>2133.6000000000013</v>
      </c>
    </row>
    <row r="26" spans="3:10" x14ac:dyDescent="0.25">
      <c r="J26" s="12"/>
    </row>
    <row r="27" spans="3:10" x14ac:dyDescent="0.25">
      <c r="C27" s="12"/>
    </row>
    <row r="28" spans="3:10" x14ac:dyDescent="0.25">
      <c r="C28" s="12"/>
    </row>
  </sheetData>
  <mergeCells count="8">
    <mergeCell ref="C11:D11"/>
    <mergeCell ref="F11:G11"/>
    <mergeCell ref="A1:A2"/>
    <mergeCell ref="B1:C1"/>
    <mergeCell ref="C5:D5"/>
    <mergeCell ref="C7:D7"/>
    <mergeCell ref="F5:G5"/>
    <mergeCell ref="F7:G7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 Mesnil</dc:creator>
  <cp:lastModifiedBy>Gh Mesnil</cp:lastModifiedBy>
  <dcterms:created xsi:type="dcterms:W3CDTF">2015-10-19T16:21:27Z</dcterms:created>
  <dcterms:modified xsi:type="dcterms:W3CDTF">2016-04-14T15:08:04Z</dcterms:modified>
</cp:coreProperties>
</file>